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0" windowWidth="19440" windowHeight="12240"/>
  </bookViews>
  <sheets>
    <sheet name="Keyword Research Process" sheetId="1" r:id="rId1"/>
    <sheet name="RESEARCH" sheetId="2" r:id="rId2"/>
    <sheet name="AIM" sheetId="4" r:id="rId3"/>
    <sheet name="ANALYZE" sheetId="5" r:id="rId4"/>
    <sheet name="ADJUST" sheetId="6" r:id="rId5"/>
  </sheets>
  <calcPr calcId="144525"/>
</workbook>
</file>

<file path=xl/calcChain.xml><?xml version="1.0" encoding="utf-8"?>
<calcChain xmlns="http://schemas.openxmlformats.org/spreadsheetml/2006/main">
  <c r="B3" i="5"/>
  <c r="B4"/>
  <c r="B5"/>
  <c r="B6"/>
  <c r="B7"/>
  <c r="B8"/>
  <c r="B9"/>
  <c r="B2"/>
  <c r="K3" l="1"/>
  <c r="K4"/>
  <c r="K5"/>
  <c r="K6"/>
  <c r="K7"/>
  <c r="K8"/>
  <c r="K9"/>
  <c r="K2"/>
  <c r="L3"/>
  <c r="L4"/>
  <c r="L5"/>
  <c r="L6"/>
  <c r="L7"/>
  <c r="L8"/>
  <c r="L9"/>
  <c r="L2"/>
  <c r="F3"/>
  <c r="F4"/>
  <c r="F5"/>
  <c r="F6"/>
  <c r="F7"/>
  <c r="F8"/>
  <c r="F9"/>
  <c r="F2"/>
  <c r="E3" i="4"/>
  <c r="E4"/>
  <c r="E5"/>
  <c r="E6"/>
  <c r="E7"/>
  <c r="E8"/>
  <c r="E9"/>
  <c r="E2"/>
  <c r="I27" i="6" l="1"/>
  <c r="E25" s="1"/>
  <c r="I24"/>
  <c r="I23"/>
  <c r="D23" s="1"/>
  <c r="D24" l="1"/>
  <c r="E23"/>
  <c r="E36"/>
  <c r="E34"/>
  <c r="E32"/>
  <c r="E30"/>
  <c r="E28"/>
  <c r="E26"/>
  <c r="E24"/>
  <c r="I25"/>
  <c r="E37"/>
  <c r="E35"/>
  <c r="E33"/>
  <c r="E31"/>
  <c r="E29"/>
  <c r="E27"/>
  <c r="I4"/>
  <c r="G4" s="1"/>
  <c r="I3"/>
  <c r="F3" s="1"/>
  <c r="I2"/>
  <c r="E4" s="1"/>
  <c r="F2" l="1"/>
  <c r="F4"/>
  <c r="G3"/>
  <c r="D25"/>
  <c r="G29"/>
  <c r="G30"/>
  <c r="G32"/>
  <c r="G34"/>
  <c r="G36"/>
  <c r="G28"/>
  <c r="G31"/>
  <c r="G33"/>
  <c r="G35"/>
  <c r="G37"/>
  <c r="E3"/>
  <c r="E2"/>
  <c r="G2"/>
</calcChain>
</file>

<file path=xl/sharedStrings.xml><?xml version="1.0" encoding="utf-8"?>
<sst xmlns="http://schemas.openxmlformats.org/spreadsheetml/2006/main" count="207" uniqueCount="116">
  <si>
    <t>Date</t>
  </si>
  <si>
    <t>Source</t>
  </si>
  <si>
    <t>Total Time Spent</t>
  </si>
  <si>
    <t>Amazon Search Inside</t>
  </si>
  <si>
    <t>45 minutes</t>
  </si>
  <si>
    <t>1 hour, 10 minutes</t>
  </si>
  <si>
    <t>Keyword Spy.com</t>
  </si>
  <si>
    <t>22 minutes</t>
  </si>
  <si>
    <t>Keyword</t>
  </si>
  <si>
    <t>Notes</t>
  </si>
  <si>
    <t>dog crate training</t>
  </si>
  <si>
    <t>dog training school</t>
  </si>
  <si>
    <t>puppy dog training</t>
  </si>
  <si>
    <t>I can use "puppy dog" as a synonym as well</t>
  </si>
  <si>
    <t>puppy crate training</t>
  </si>
  <si>
    <t>clicker training</t>
  </si>
  <si>
    <t>best dog training</t>
  </si>
  <si>
    <t>My Brain</t>
  </si>
  <si>
    <t>dog training</t>
  </si>
  <si>
    <t>dogs training</t>
  </si>
  <si>
    <t>training dogs</t>
  </si>
  <si>
    <t>german shepherd dog training</t>
  </si>
  <si>
    <t>I need to find a big list of dog breeds to use as synonyms</t>
  </si>
  <si>
    <t>Action/Source</t>
  </si>
  <si>
    <t>dogs crate training</t>
  </si>
  <si>
    <t>puppies crate training</t>
  </si>
  <si>
    <t>how to train my dog</t>
  </si>
  <si>
    <t>how to train a puppy</t>
  </si>
  <si>
    <t>training a german shepherd</t>
  </si>
  <si>
    <t>training my dog</t>
  </si>
  <si>
    <t>where can I send my dog for training</t>
  </si>
  <si>
    <t>how can I train my first dog</t>
  </si>
  <si>
    <t>Keyword Sniper Pro</t>
  </si>
  <si>
    <t>how can I stop my dog from biting</t>
  </si>
  <si>
    <t>how to stop dog barking fast</t>
  </si>
  <si>
    <t>why is my dog barking at night</t>
  </si>
  <si>
    <t>dog biting problems</t>
  </si>
  <si>
    <t>dog biting a child</t>
  </si>
  <si>
    <t>teaching your dog to pee outside</t>
  </si>
  <si>
    <t>Buying Cycle Stage</t>
  </si>
  <si>
    <t>secrets to dog training review</t>
  </si>
  <si>
    <t>sitstay.com coupon</t>
  </si>
  <si>
    <t>ECPM</t>
  </si>
  <si>
    <t>Keyword Tested</t>
  </si>
  <si>
    <t>Actual Monthly Search Volume</t>
  </si>
  <si>
    <t>Actual CPC</t>
  </si>
  <si>
    <t>Impressions</t>
  </si>
  <si>
    <t>Clicks</t>
  </si>
  <si>
    <t>Conversions</t>
  </si>
  <si>
    <t>Time On Page</t>
  </si>
  <si>
    <t>ECPC</t>
  </si>
  <si>
    <t>Other (Rename)</t>
  </si>
  <si>
    <t>Google [EXACT Match] Monthly Volume</t>
  </si>
  <si>
    <t>CTR%</t>
  </si>
  <si>
    <t>Avg. Pos</t>
  </si>
  <si>
    <t>Keyword EPC</t>
  </si>
  <si>
    <t>Keyword $PC</t>
  </si>
  <si>
    <t>Action Results</t>
  </si>
  <si>
    <t>AIM</t>
  </si>
  <si>
    <t>Selected 23 keywords for testing</t>
  </si>
  <si>
    <t>31 minutes</t>
  </si>
  <si>
    <t>Selected 46 keywords for testing</t>
  </si>
  <si>
    <t>51 minutes</t>
  </si>
  <si>
    <t>ANALYZE</t>
  </si>
  <si>
    <t>Determined my best conversion metric</t>
  </si>
  <si>
    <t>24 minutes</t>
  </si>
  <si>
    <t>Setup my tracking scripts on my landing page</t>
  </si>
  <si>
    <t>2 hours, 21 minutes</t>
  </si>
  <si>
    <t>Made a workable budget and stop loss</t>
  </si>
  <si>
    <t>13 minutes</t>
  </si>
  <si>
    <t>Setup a Adwords PPC campaign with 3 keywords</t>
  </si>
  <si>
    <t>37 minutes</t>
  </si>
  <si>
    <t>29 minutes</t>
  </si>
  <si>
    <t>Wrote my U.S.P. and 3 different ads</t>
  </si>
  <si>
    <t>Imported the Ad results into spreadsheet</t>
  </si>
  <si>
    <t>16 minutes</t>
  </si>
  <si>
    <t>Determined the calculations for EPC and $PC</t>
  </si>
  <si>
    <t>7 minutes</t>
  </si>
  <si>
    <t>Paused 15 keywords in Adwords</t>
  </si>
  <si>
    <t>3 minutes</t>
  </si>
  <si>
    <t>Setup a new MSN Adcenter Campaign - Best KWs</t>
  </si>
  <si>
    <t>27 minutes</t>
  </si>
  <si>
    <t>Played around with data to try and find more info</t>
  </si>
  <si>
    <t>3 hours, 27 minutes</t>
  </si>
  <si>
    <t>Keyword Source</t>
  </si>
  <si>
    <t># Of Keywords Found</t>
  </si>
  <si>
    <t># Of Profitable Keywords Found</t>
  </si>
  <si>
    <t>Google Insights</t>
  </si>
  <si>
    <t>Total Time Spent (min.)</t>
  </si>
  <si>
    <t>"80/20" Quality/Source</t>
  </si>
  <si>
    <t>"80/20" Time/Source</t>
  </si>
  <si>
    <t>Totals</t>
  </si>
  <si>
    <t>Total Keywords Found:</t>
  </si>
  <si>
    <t>Total Profitable Found:</t>
  </si>
  <si>
    <t>Total Time Spent:</t>
  </si>
  <si>
    <t>"80/20" Size/Source</t>
  </si>
  <si>
    <t>Action</t>
  </si>
  <si>
    <t>Results</t>
  </si>
  <si>
    <t>Time Spent (min.)</t>
  </si>
  <si>
    <t>"80/20" Time/Stage</t>
  </si>
  <si>
    <t>"80/20" Time/Action</t>
  </si>
  <si>
    <t>"80/20" Individual Stage</t>
  </si>
  <si>
    <t>63 new keywords found</t>
  </si>
  <si>
    <t>276 new keywords found</t>
  </si>
  <si>
    <t>2987 new keywords found</t>
  </si>
  <si>
    <t>*NOTE: This Is Just Sample Data</t>
  </si>
  <si>
    <t>n/a</t>
  </si>
  <si>
    <t>Total Time AMASS:</t>
  </si>
  <si>
    <t>Total Time AIM:</t>
  </si>
  <si>
    <t>Total Time ANALYZE:</t>
  </si>
  <si>
    <t>Total Time ALL:</t>
  </si>
  <si>
    <t>(Note: ANALYZE example)</t>
  </si>
  <si>
    <t>(etc…)</t>
  </si>
  <si>
    <t>RESEARCH - Amazon Search Inside</t>
  </si>
  <si>
    <t>RESEARCH - Google Insights</t>
  </si>
  <si>
    <t>RESEARCH - Keyword Spy.com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</si>
</sst>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h:mm;@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/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164" fontId="2" fillId="0" borderId="0" xfId="0" applyNumberFormat="1" applyFont="1" applyAlignment="1">
      <alignment horizontal="right"/>
    </xf>
    <xf numFmtId="10" fontId="0" fillId="0" borderId="0" xfId="0" applyNumberFormat="1" applyAlignment="1">
      <alignment horizontal="center"/>
    </xf>
    <xf numFmtId="10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0" fontId="2" fillId="9" borderId="0" xfId="0" applyFont="1" applyFill="1" applyAlignment="1">
      <alignment horizontal="right"/>
    </xf>
    <xf numFmtId="3" fontId="0" fillId="9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0" xfId="0" applyFont="1"/>
    <xf numFmtId="165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164" fontId="3" fillId="9" borderId="0" xfId="0" applyNumberFormat="1" applyFont="1" applyFill="1" applyAlignment="1">
      <alignment horizontal="center"/>
    </xf>
    <xf numFmtId="0" fontId="4" fillId="9" borderId="0" xfId="0" applyFont="1" applyFill="1" applyAlignment="1"/>
    <xf numFmtId="0" fontId="3" fillId="9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B8CCE4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2" sqref="C2"/>
    </sheetView>
  </sheetViews>
  <sheetFormatPr defaultRowHeight="15"/>
  <cols>
    <col min="1" max="1" width="14.42578125" style="2" customWidth="1"/>
    <col min="2" max="2" width="36.85546875" style="2" customWidth="1"/>
    <col min="3" max="3" width="47.85546875" style="2" customWidth="1"/>
    <col min="4" max="4" width="20.140625" style="2" customWidth="1"/>
  </cols>
  <sheetData>
    <row r="1" spans="1:4">
      <c r="A1" s="4" t="s">
        <v>0</v>
      </c>
      <c r="B1" s="4" t="s">
        <v>23</v>
      </c>
      <c r="C1" s="4" t="s">
        <v>57</v>
      </c>
      <c r="D1" s="4" t="s">
        <v>2</v>
      </c>
    </row>
    <row r="2" spans="1:4">
      <c r="A2" s="1">
        <v>40626</v>
      </c>
      <c r="B2" s="2" t="s">
        <v>113</v>
      </c>
      <c r="C2" s="2" t="s">
        <v>102</v>
      </c>
      <c r="D2" s="2" t="s">
        <v>4</v>
      </c>
    </row>
    <row r="3" spans="1:4">
      <c r="A3" s="1">
        <v>40627</v>
      </c>
      <c r="B3" s="2" t="s">
        <v>114</v>
      </c>
      <c r="C3" s="2" t="s">
        <v>103</v>
      </c>
      <c r="D3" s="2" t="s">
        <v>5</v>
      </c>
    </row>
    <row r="4" spans="1:4">
      <c r="A4" s="1">
        <v>40627</v>
      </c>
      <c r="B4" s="2" t="s">
        <v>115</v>
      </c>
      <c r="C4" s="3" t="s">
        <v>104</v>
      </c>
      <c r="D4" s="2" t="s">
        <v>7</v>
      </c>
    </row>
    <row r="5" spans="1:4">
      <c r="A5" s="1">
        <v>40630</v>
      </c>
      <c r="B5" s="2" t="s">
        <v>58</v>
      </c>
      <c r="C5" s="2" t="s">
        <v>59</v>
      </c>
      <c r="D5" s="2" t="s">
        <v>60</v>
      </c>
    </row>
    <row r="6" spans="1:4">
      <c r="A6" s="1">
        <v>40631</v>
      </c>
      <c r="B6" s="2" t="s">
        <v>58</v>
      </c>
      <c r="C6" s="2" t="s">
        <v>61</v>
      </c>
      <c r="D6" s="2" t="s">
        <v>62</v>
      </c>
    </row>
    <row r="7" spans="1:4">
      <c r="A7" s="1">
        <v>40633</v>
      </c>
      <c r="B7" s="2" t="s">
        <v>63</v>
      </c>
      <c r="C7" s="2" t="s">
        <v>64</v>
      </c>
      <c r="D7" s="2" t="s">
        <v>65</v>
      </c>
    </row>
    <row r="8" spans="1:4">
      <c r="A8" s="1">
        <v>40633</v>
      </c>
      <c r="B8" s="2" t="s">
        <v>63</v>
      </c>
      <c r="C8" s="2" t="s">
        <v>66</v>
      </c>
      <c r="D8" s="2" t="s">
        <v>67</v>
      </c>
    </row>
    <row r="9" spans="1:4">
      <c r="A9" s="1">
        <v>40636</v>
      </c>
      <c r="B9" s="2" t="s">
        <v>63</v>
      </c>
      <c r="C9" s="2" t="s">
        <v>68</v>
      </c>
      <c r="D9" s="2" t="s">
        <v>69</v>
      </c>
    </row>
    <row r="10" spans="1:4">
      <c r="A10" s="1">
        <v>40637</v>
      </c>
      <c r="B10" s="2" t="s">
        <v>63</v>
      </c>
      <c r="C10" s="2" t="s">
        <v>70</v>
      </c>
      <c r="D10" s="2" t="s">
        <v>71</v>
      </c>
    </row>
    <row r="11" spans="1:4">
      <c r="A11" s="1">
        <v>40637</v>
      </c>
      <c r="B11" s="2" t="s">
        <v>63</v>
      </c>
      <c r="C11" s="2" t="s">
        <v>73</v>
      </c>
      <c r="D11" s="2" t="s">
        <v>72</v>
      </c>
    </row>
    <row r="12" spans="1:4">
      <c r="A12" s="1">
        <v>40640</v>
      </c>
      <c r="B12" s="2" t="s">
        <v>63</v>
      </c>
      <c r="C12" s="2" t="s">
        <v>74</v>
      </c>
      <c r="D12" s="2" t="s">
        <v>75</v>
      </c>
    </row>
    <row r="13" spans="1:4">
      <c r="A13" s="1">
        <v>40640</v>
      </c>
      <c r="B13" s="2" t="s">
        <v>63</v>
      </c>
      <c r="C13" s="2" t="s">
        <v>76</v>
      </c>
      <c r="D13" s="2" t="s">
        <v>77</v>
      </c>
    </row>
    <row r="14" spans="1:4">
      <c r="A14" s="1">
        <v>40640</v>
      </c>
      <c r="B14" s="2" t="s">
        <v>63</v>
      </c>
      <c r="C14" s="2" t="s">
        <v>78</v>
      </c>
      <c r="D14" s="2" t="s">
        <v>79</v>
      </c>
    </row>
    <row r="15" spans="1:4">
      <c r="A15" s="1">
        <v>40640</v>
      </c>
      <c r="B15" s="2" t="s">
        <v>63</v>
      </c>
      <c r="C15" s="2" t="s">
        <v>80</v>
      </c>
      <c r="D15" s="2" t="s">
        <v>81</v>
      </c>
    </row>
    <row r="16" spans="1:4">
      <c r="A16" s="1">
        <v>40641</v>
      </c>
      <c r="B16" s="2" t="s">
        <v>63</v>
      </c>
      <c r="C16" s="2" t="s">
        <v>82</v>
      </c>
      <c r="D16" s="2" t="s">
        <v>83</v>
      </c>
    </row>
    <row r="19" spans="2:2">
      <c r="B19" s="2" t="s">
        <v>112</v>
      </c>
    </row>
    <row r="21" spans="2:2">
      <c r="B21" s="26" t="s">
        <v>105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>
      <selection activeCell="B37" sqref="B37"/>
    </sheetView>
  </sheetViews>
  <sheetFormatPr defaultRowHeight="15"/>
  <cols>
    <col min="1" max="1" width="44.140625" style="2" customWidth="1"/>
    <col min="2" max="2" width="60.7109375" style="2" customWidth="1"/>
    <col min="3" max="3" width="68.42578125" style="2" customWidth="1"/>
  </cols>
  <sheetData>
    <row r="1" spans="1:3">
      <c r="A1" s="4" t="s">
        <v>1</v>
      </c>
      <c r="B1" s="4" t="s">
        <v>8</v>
      </c>
      <c r="C1" s="4" t="s">
        <v>9</v>
      </c>
    </row>
    <row r="2" spans="1:3">
      <c r="A2" s="2" t="s">
        <v>32</v>
      </c>
      <c r="B2" s="8" t="s">
        <v>37</v>
      </c>
    </row>
    <row r="3" spans="1:3">
      <c r="A3" s="2" t="s">
        <v>32</v>
      </c>
      <c r="B3" s="8" t="s">
        <v>36</v>
      </c>
    </row>
    <row r="4" spans="1:3">
      <c r="A4" s="2" t="s">
        <v>32</v>
      </c>
      <c r="B4" s="8" t="s">
        <v>33</v>
      </c>
      <c r="C4"/>
    </row>
    <row r="5" spans="1:3">
      <c r="A5" s="2" t="s">
        <v>32</v>
      </c>
      <c r="B5" s="8" t="s">
        <v>34</v>
      </c>
      <c r="C5"/>
    </row>
    <row r="6" spans="1:3">
      <c r="A6" s="2" t="s">
        <v>32</v>
      </c>
      <c r="B6" s="8" t="s">
        <v>38</v>
      </c>
    </row>
    <row r="7" spans="1:3">
      <c r="A7" s="2" t="s">
        <v>32</v>
      </c>
      <c r="B7" s="8" t="s">
        <v>35</v>
      </c>
    </row>
    <row r="8" spans="1:3">
      <c r="A8" s="2" t="s">
        <v>3</v>
      </c>
      <c r="B8" s="5" t="s">
        <v>16</v>
      </c>
    </row>
    <row r="9" spans="1:3">
      <c r="A9" s="2" t="s">
        <v>6</v>
      </c>
      <c r="B9" s="5" t="s">
        <v>31</v>
      </c>
    </row>
    <row r="10" spans="1:3">
      <c r="A10" s="2" t="s">
        <v>6</v>
      </c>
      <c r="B10" s="5" t="s">
        <v>27</v>
      </c>
    </row>
    <row r="11" spans="1:3">
      <c r="A11" s="2" t="s">
        <v>6</v>
      </c>
      <c r="B11" s="5" t="s">
        <v>26</v>
      </c>
    </row>
    <row r="12" spans="1:3">
      <c r="A12" s="2" t="s">
        <v>6</v>
      </c>
      <c r="B12" s="5" t="s">
        <v>29</v>
      </c>
    </row>
    <row r="13" spans="1:3">
      <c r="A13" s="2" t="s">
        <v>6</v>
      </c>
      <c r="B13" s="5" t="s">
        <v>30</v>
      </c>
    </row>
    <row r="14" spans="1:3">
      <c r="A14" s="2" t="s">
        <v>3</v>
      </c>
      <c r="B14" s="6" t="s">
        <v>15</v>
      </c>
    </row>
    <row r="15" spans="1:3">
      <c r="A15" s="2" t="s">
        <v>3</v>
      </c>
      <c r="B15" s="6" t="s">
        <v>10</v>
      </c>
    </row>
    <row r="16" spans="1:3">
      <c r="A16" s="2" t="s">
        <v>17</v>
      </c>
      <c r="B16" s="6" t="s">
        <v>18</v>
      </c>
    </row>
    <row r="17" spans="1:3">
      <c r="A17" s="2" t="s">
        <v>3</v>
      </c>
      <c r="B17" s="6" t="s">
        <v>11</v>
      </c>
    </row>
    <row r="18" spans="1:3">
      <c r="A18" s="2" t="s">
        <v>6</v>
      </c>
      <c r="B18" s="6" t="s">
        <v>24</v>
      </c>
    </row>
    <row r="19" spans="1:3">
      <c r="A19" s="2" t="s">
        <v>17</v>
      </c>
      <c r="B19" s="6" t="s">
        <v>19</v>
      </c>
    </row>
    <row r="20" spans="1:3">
      <c r="A20" s="2" t="s">
        <v>17</v>
      </c>
      <c r="B20" s="6" t="s">
        <v>21</v>
      </c>
      <c r="C20" s="2" t="s">
        <v>22</v>
      </c>
    </row>
    <row r="21" spans="1:3">
      <c r="A21" s="2" t="s">
        <v>6</v>
      </c>
      <c r="B21" s="6" t="s">
        <v>25</v>
      </c>
    </row>
    <row r="22" spans="1:3">
      <c r="A22" s="2" t="s">
        <v>3</v>
      </c>
      <c r="B22" s="6" t="s">
        <v>14</v>
      </c>
    </row>
    <row r="23" spans="1:3">
      <c r="A23" s="2" t="s">
        <v>3</v>
      </c>
      <c r="B23" s="6" t="s">
        <v>12</v>
      </c>
      <c r="C23" s="2" t="s">
        <v>13</v>
      </c>
    </row>
    <row r="24" spans="1:3">
      <c r="A24" s="2" t="s">
        <v>17</v>
      </c>
      <c r="B24" s="6" t="s">
        <v>20</v>
      </c>
    </row>
    <row r="25" spans="1:3">
      <c r="A25" s="2" t="s">
        <v>6</v>
      </c>
      <c r="B25" s="7" t="s">
        <v>28</v>
      </c>
    </row>
    <row r="28" spans="1:3">
      <c r="A28" s="2" t="s">
        <v>112</v>
      </c>
    </row>
    <row r="31" spans="1:3">
      <c r="A31" s="26" t="s">
        <v>105</v>
      </c>
    </row>
  </sheetData>
  <sortState ref="A2:C28">
    <sortCondition sortBy="cellColor" ref="B2:B28" dxfId="1"/>
    <sortCondition descending="1" sortBy="cellColor" ref="B2:B28" dxfId="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A43" sqref="A43"/>
    </sheetView>
  </sheetViews>
  <sheetFormatPr defaultRowHeight="15"/>
  <cols>
    <col min="1" max="1" width="31.42578125" bestFit="1" customWidth="1"/>
    <col min="2" max="2" width="17.7109375" style="2" bestFit="1" customWidth="1"/>
    <col min="3" max="3" width="37.140625" style="3" bestFit="1" customWidth="1"/>
    <col min="4" max="4" width="9.140625" style="12"/>
    <col min="5" max="5" width="9.140625" style="14"/>
  </cols>
  <sheetData>
    <row r="1" spans="1:5">
      <c r="A1" s="4" t="s">
        <v>8</v>
      </c>
      <c r="B1" s="4" t="s">
        <v>39</v>
      </c>
      <c r="C1" s="9" t="s">
        <v>52</v>
      </c>
      <c r="D1" s="11" t="s">
        <v>50</v>
      </c>
      <c r="E1" s="11" t="s">
        <v>42</v>
      </c>
    </row>
    <row r="2" spans="1:5">
      <c r="A2" s="10" t="s">
        <v>40</v>
      </c>
      <c r="B2" s="2">
        <v>3</v>
      </c>
      <c r="C2" s="3">
        <v>1900</v>
      </c>
      <c r="D2" s="13">
        <v>1.26</v>
      </c>
      <c r="E2" s="14">
        <f>C2*D2*0.02</f>
        <v>47.88</v>
      </c>
    </row>
    <row r="3" spans="1:5">
      <c r="A3" s="10" t="s">
        <v>41</v>
      </c>
      <c r="B3" s="2">
        <v>4</v>
      </c>
      <c r="C3" s="3">
        <v>73</v>
      </c>
      <c r="D3" s="13">
        <v>1.28</v>
      </c>
      <c r="E3" s="14">
        <f t="shared" ref="E3:E9" si="0">C3*D3*0.02</f>
        <v>1.8688</v>
      </c>
    </row>
    <row r="4" spans="1:5">
      <c r="A4" s="10" t="s">
        <v>35</v>
      </c>
      <c r="B4" s="2">
        <v>2</v>
      </c>
      <c r="C4" s="3">
        <v>91</v>
      </c>
      <c r="D4" s="13">
        <v>1.34</v>
      </c>
      <c r="E4" s="14">
        <f t="shared" si="0"/>
        <v>2.4388000000000001</v>
      </c>
    </row>
    <row r="5" spans="1:5">
      <c r="A5" s="10" t="s">
        <v>38</v>
      </c>
      <c r="B5" s="2">
        <v>3</v>
      </c>
      <c r="C5" s="3">
        <v>10</v>
      </c>
      <c r="D5" s="13">
        <v>0.05</v>
      </c>
      <c r="E5" s="14">
        <f t="shared" si="0"/>
        <v>0.01</v>
      </c>
    </row>
    <row r="6" spans="1:5">
      <c r="A6" s="10" t="s">
        <v>34</v>
      </c>
      <c r="B6" s="2">
        <v>3</v>
      </c>
      <c r="C6" s="3">
        <v>10</v>
      </c>
      <c r="D6" s="13">
        <v>0.05</v>
      </c>
      <c r="E6" s="14">
        <f t="shared" si="0"/>
        <v>0.01</v>
      </c>
    </row>
    <row r="7" spans="1:5">
      <c r="A7" s="10" t="s">
        <v>33</v>
      </c>
      <c r="B7" s="2">
        <v>2</v>
      </c>
      <c r="C7" s="3">
        <v>2400</v>
      </c>
      <c r="D7" s="13">
        <v>0.67</v>
      </c>
      <c r="E7" s="14">
        <f t="shared" si="0"/>
        <v>32.160000000000004</v>
      </c>
    </row>
    <row r="8" spans="1:5">
      <c r="A8" s="10" t="s">
        <v>36</v>
      </c>
      <c r="B8" s="2">
        <v>1</v>
      </c>
      <c r="C8" s="3">
        <v>590</v>
      </c>
      <c r="D8" s="13">
        <v>1.21</v>
      </c>
      <c r="E8" s="14">
        <f t="shared" si="0"/>
        <v>14.278</v>
      </c>
    </row>
    <row r="9" spans="1:5">
      <c r="A9" s="10" t="s">
        <v>37</v>
      </c>
      <c r="B9" s="2">
        <v>1</v>
      </c>
      <c r="C9" s="3">
        <v>10</v>
      </c>
      <c r="D9" s="13">
        <v>0.05</v>
      </c>
      <c r="E9" s="14">
        <f t="shared" si="0"/>
        <v>0.01</v>
      </c>
    </row>
    <row r="10" spans="1:5">
      <c r="D10" s="13"/>
    </row>
    <row r="11" spans="1:5">
      <c r="D11" s="13"/>
    </row>
    <row r="12" spans="1:5">
      <c r="A12" s="10" t="s">
        <v>112</v>
      </c>
      <c r="D12" s="13"/>
    </row>
    <row r="13" spans="1:5">
      <c r="D13" s="13"/>
    </row>
    <row r="14" spans="1:5">
      <c r="A14" s="26" t="s">
        <v>105</v>
      </c>
      <c r="D14" s="13"/>
    </row>
    <row r="15" spans="1:5">
      <c r="D15" s="13"/>
    </row>
    <row r="16" spans="1:5">
      <c r="D16" s="13"/>
    </row>
    <row r="17" spans="4:4">
      <c r="D17" s="13"/>
    </row>
    <row r="18" spans="4:4">
      <c r="D18" s="13"/>
    </row>
    <row r="19" spans="4:4">
      <c r="D19" s="13"/>
    </row>
    <row r="20" spans="4:4">
      <c r="D20" s="13"/>
    </row>
    <row r="21" spans="4:4">
      <c r="D21" s="13"/>
    </row>
    <row r="22" spans="4:4">
      <c r="D22" s="13"/>
    </row>
    <row r="23" spans="4:4">
      <c r="D23" s="13"/>
    </row>
    <row r="24" spans="4:4">
      <c r="D24" s="13"/>
    </row>
    <row r="25" spans="4:4">
      <c r="D25" s="13"/>
    </row>
    <row r="26" spans="4:4">
      <c r="D26" s="13"/>
    </row>
    <row r="27" spans="4:4">
      <c r="D27" s="13"/>
    </row>
    <row r="28" spans="4:4">
      <c r="D28" s="13"/>
    </row>
    <row r="29" spans="4:4">
      <c r="D29" s="13"/>
    </row>
    <row r="30" spans="4:4">
      <c r="D30" s="13"/>
    </row>
    <row r="31" spans="4:4">
      <c r="D31" s="13"/>
    </row>
    <row r="32" spans="4:4">
      <c r="D32" s="13"/>
    </row>
    <row r="33" spans="4:4">
      <c r="D33" s="13"/>
    </row>
    <row r="34" spans="4:4">
      <c r="D34" s="13"/>
    </row>
    <row r="35" spans="4:4">
      <c r="D35" s="13"/>
    </row>
    <row r="36" spans="4:4">
      <c r="D36" s="13"/>
    </row>
    <row r="37" spans="4:4">
      <c r="D37" s="13"/>
    </row>
    <row r="38" spans="4:4">
      <c r="D38" s="13"/>
    </row>
    <row r="39" spans="4:4">
      <c r="D39" s="13"/>
    </row>
    <row r="40" spans="4:4">
      <c r="D40" s="13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C40" sqref="C40"/>
    </sheetView>
  </sheetViews>
  <sheetFormatPr defaultRowHeight="15"/>
  <cols>
    <col min="1" max="1" width="31.42578125" bestFit="1" customWidth="1"/>
    <col min="2" max="2" width="29.42578125" bestFit="1" customWidth="1"/>
    <col min="3" max="3" width="11.28515625" customWidth="1"/>
    <col min="4" max="4" width="11.7109375" style="2" bestFit="1" customWidth="1"/>
    <col min="5" max="7" width="9.85546875" style="2" customWidth="1"/>
    <col min="8" max="8" width="11.85546875" style="2" bestFit="1" customWidth="1"/>
    <col min="9" max="9" width="13.28515625" style="2" bestFit="1" customWidth="1"/>
    <col min="10" max="10" width="15.7109375" customWidth="1"/>
    <col min="11" max="11" width="14.85546875" customWidth="1"/>
    <col min="12" max="12" width="19.140625" bestFit="1" customWidth="1"/>
  </cols>
  <sheetData>
    <row r="1" spans="1:12">
      <c r="A1" s="4" t="s">
        <v>43</v>
      </c>
      <c r="B1" s="9" t="s">
        <v>44</v>
      </c>
      <c r="C1" s="11" t="s">
        <v>45</v>
      </c>
      <c r="D1" s="4" t="s">
        <v>46</v>
      </c>
      <c r="E1" s="4" t="s">
        <v>47</v>
      </c>
      <c r="F1" s="4" t="s">
        <v>53</v>
      </c>
      <c r="G1" s="4" t="s">
        <v>54</v>
      </c>
      <c r="H1" s="4" t="s">
        <v>48</v>
      </c>
      <c r="I1" s="4" t="s">
        <v>49</v>
      </c>
      <c r="J1" s="15" t="s">
        <v>51</v>
      </c>
      <c r="K1" s="16" t="s">
        <v>55</v>
      </c>
      <c r="L1" s="17" t="s">
        <v>56</v>
      </c>
    </row>
    <row r="2" spans="1:12">
      <c r="A2" s="10" t="s">
        <v>40</v>
      </c>
      <c r="B2" s="3">
        <f>(D2/25)*30</f>
        <v>2220</v>
      </c>
      <c r="C2" s="13">
        <v>0.97</v>
      </c>
      <c r="D2" s="2">
        <v>1850</v>
      </c>
      <c r="E2" s="2">
        <v>23</v>
      </c>
      <c r="F2" s="19">
        <f>E2/D2</f>
        <v>1.2432432432432432E-2</v>
      </c>
      <c r="G2" s="2">
        <v>2</v>
      </c>
      <c r="H2" s="2">
        <v>1</v>
      </c>
      <c r="I2" s="28">
        <v>0.10833333333333334</v>
      </c>
      <c r="J2" s="25" t="s">
        <v>106</v>
      </c>
      <c r="K2" s="14">
        <f>(H2*49.97)/E2</f>
        <v>2.172608695652174</v>
      </c>
      <c r="L2" s="14">
        <f>K2-C2</f>
        <v>1.202608695652174</v>
      </c>
    </row>
    <row r="3" spans="1:12">
      <c r="A3" s="10" t="s">
        <v>41</v>
      </c>
      <c r="B3" s="3">
        <f t="shared" ref="B3:B9" si="0">(D3/25)*30</f>
        <v>49.199999999999996</v>
      </c>
      <c r="C3" s="13">
        <v>2.12</v>
      </c>
      <c r="D3" s="2">
        <v>41</v>
      </c>
      <c r="E3" s="25">
        <v>3</v>
      </c>
      <c r="F3" s="19">
        <f t="shared" ref="F3:F9" si="1">E3/D3</f>
        <v>7.3170731707317069E-2</v>
      </c>
      <c r="G3" s="2">
        <v>1</v>
      </c>
      <c r="H3" s="2">
        <v>0</v>
      </c>
      <c r="I3" s="28">
        <v>3.6111111111111115E-2</v>
      </c>
      <c r="J3" s="25" t="s">
        <v>106</v>
      </c>
      <c r="K3" s="14">
        <f t="shared" ref="K3:K9" si="2">(H3*49.97)/E3</f>
        <v>0</v>
      </c>
      <c r="L3" s="14">
        <f t="shared" ref="L3:L9" si="3">K3-C3</f>
        <v>-2.12</v>
      </c>
    </row>
    <row r="4" spans="1:12">
      <c r="A4" s="10" t="s">
        <v>35</v>
      </c>
      <c r="B4" s="3">
        <f t="shared" si="0"/>
        <v>254.4</v>
      </c>
      <c r="C4" s="13">
        <v>0.84</v>
      </c>
      <c r="D4" s="2">
        <v>212</v>
      </c>
      <c r="E4" s="25">
        <v>12</v>
      </c>
      <c r="F4" s="19">
        <f t="shared" si="1"/>
        <v>5.6603773584905662E-2</v>
      </c>
      <c r="G4" s="2">
        <v>1</v>
      </c>
      <c r="H4" s="2">
        <v>1</v>
      </c>
      <c r="I4" s="28">
        <v>0.15208333333333332</v>
      </c>
      <c r="J4" s="25" t="s">
        <v>106</v>
      </c>
      <c r="K4" s="14">
        <f t="shared" si="2"/>
        <v>4.1641666666666666</v>
      </c>
      <c r="L4" s="14">
        <f t="shared" si="3"/>
        <v>3.3241666666666667</v>
      </c>
    </row>
    <row r="5" spans="1:12">
      <c r="A5" s="10" t="s">
        <v>38</v>
      </c>
      <c r="B5" s="3">
        <f t="shared" si="0"/>
        <v>20.400000000000002</v>
      </c>
      <c r="C5" s="13">
        <v>0.05</v>
      </c>
      <c r="D5" s="2">
        <v>17</v>
      </c>
      <c r="E5" s="25">
        <v>3</v>
      </c>
      <c r="F5" s="19">
        <f t="shared" si="1"/>
        <v>0.17647058823529413</v>
      </c>
      <c r="G5" s="2">
        <v>3</v>
      </c>
      <c r="H5" s="2">
        <v>0</v>
      </c>
      <c r="I5" s="28">
        <v>4.0972222222222222E-2</v>
      </c>
      <c r="J5" s="25" t="s">
        <v>106</v>
      </c>
      <c r="K5" s="14">
        <f t="shared" si="2"/>
        <v>0</v>
      </c>
      <c r="L5" s="14">
        <f t="shared" si="3"/>
        <v>-0.05</v>
      </c>
    </row>
    <row r="6" spans="1:12">
      <c r="A6" s="10" t="s">
        <v>34</v>
      </c>
      <c r="B6" s="3">
        <f t="shared" si="0"/>
        <v>25.2</v>
      </c>
      <c r="C6" s="13">
        <v>7.0000000000000007E-2</v>
      </c>
      <c r="D6" s="2">
        <v>21</v>
      </c>
      <c r="E6" s="25">
        <v>1</v>
      </c>
      <c r="F6" s="19">
        <f t="shared" si="1"/>
        <v>4.7619047619047616E-2</v>
      </c>
      <c r="G6" s="2">
        <v>1</v>
      </c>
      <c r="H6" s="2">
        <v>0</v>
      </c>
      <c r="I6" s="28">
        <v>6.2499999999999995E-3</v>
      </c>
      <c r="J6" s="25" t="s">
        <v>106</v>
      </c>
      <c r="K6" s="14">
        <f t="shared" si="2"/>
        <v>0</v>
      </c>
      <c r="L6" s="14">
        <f t="shared" si="3"/>
        <v>-7.0000000000000007E-2</v>
      </c>
    </row>
    <row r="7" spans="1:12">
      <c r="A7" s="10" t="s">
        <v>33</v>
      </c>
      <c r="B7" s="3">
        <f t="shared" si="0"/>
        <v>4105.2</v>
      </c>
      <c r="C7" s="13">
        <v>0.49</v>
      </c>
      <c r="D7" s="2">
        <v>3421</v>
      </c>
      <c r="E7" s="25">
        <v>106</v>
      </c>
      <c r="F7" s="19">
        <f t="shared" si="1"/>
        <v>3.0985092078339667E-2</v>
      </c>
      <c r="G7" s="2">
        <v>6</v>
      </c>
      <c r="H7" s="2">
        <v>4</v>
      </c>
      <c r="I7" s="28">
        <v>9.5138888888888884E-2</v>
      </c>
      <c r="J7" s="25" t="s">
        <v>106</v>
      </c>
      <c r="K7" s="14">
        <f t="shared" si="2"/>
        <v>1.8856603773584906</v>
      </c>
      <c r="L7" s="14">
        <f t="shared" si="3"/>
        <v>1.3956603773584906</v>
      </c>
    </row>
    <row r="8" spans="1:12">
      <c r="A8" s="10" t="s">
        <v>36</v>
      </c>
      <c r="B8" s="3">
        <f t="shared" si="0"/>
        <v>495.59999999999997</v>
      </c>
      <c r="C8" s="13">
        <v>2.4500000000000002</v>
      </c>
      <c r="D8" s="2">
        <v>413</v>
      </c>
      <c r="E8" s="25">
        <v>5</v>
      </c>
      <c r="F8" s="19">
        <f t="shared" si="1"/>
        <v>1.2106537530266344E-2</v>
      </c>
      <c r="G8" s="2">
        <v>1</v>
      </c>
      <c r="H8" s="2">
        <v>1</v>
      </c>
      <c r="I8" s="28">
        <v>0.17500000000000002</v>
      </c>
      <c r="J8" s="25" t="s">
        <v>106</v>
      </c>
      <c r="K8" s="14">
        <f t="shared" si="2"/>
        <v>9.9939999999999998</v>
      </c>
      <c r="L8" s="14">
        <f t="shared" si="3"/>
        <v>7.5439999999999996</v>
      </c>
    </row>
    <row r="9" spans="1:12">
      <c r="A9" s="10" t="s">
        <v>37</v>
      </c>
      <c r="B9" s="3">
        <f t="shared" si="0"/>
        <v>3.5999999999999996</v>
      </c>
      <c r="C9" s="13">
        <v>0.09</v>
      </c>
      <c r="D9" s="2">
        <v>3</v>
      </c>
      <c r="E9" s="25">
        <v>1</v>
      </c>
      <c r="F9" s="19">
        <f t="shared" si="1"/>
        <v>0.33333333333333331</v>
      </c>
      <c r="G9" s="2">
        <v>1</v>
      </c>
      <c r="H9" s="2">
        <v>0</v>
      </c>
      <c r="I9" s="28">
        <v>1.8749999999999999E-2</v>
      </c>
      <c r="J9" s="25" t="s">
        <v>106</v>
      </c>
      <c r="K9" s="14">
        <f t="shared" si="2"/>
        <v>0</v>
      </c>
      <c r="L9" s="14">
        <f t="shared" si="3"/>
        <v>-0.09</v>
      </c>
    </row>
    <row r="10" spans="1:12">
      <c r="C10" s="27"/>
      <c r="F10" s="19"/>
      <c r="J10" s="25"/>
      <c r="K10" s="14"/>
      <c r="L10" s="25"/>
    </row>
    <row r="11" spans="1:12">
      <c r="C11" s="27"/>
      <c r="F11" s="19"/>
      <c r="J11" s="25"/>
      <c r="K11" s="14"/>
      <c r="L11" s="25"/>
    </row>
    <row r="12" spans="1:12">
      <c r="A12" s="10" t="s">
        <v>112</v>
      </c>
      <c r="C12" s="27"/>
      <c r="F12" s="19"/>
      <c r="J12" s="25"/>
      <c r="K12" s="14"/>
      <c r="L12" s="25"/>
    </row>
    <row r="13" spans="1:12">
      <c r="C13" s="27"/>
      <c r="F13" s="19"/>
      <c r="J13" s="25"/>
      <c r="K13" s="14"/>
      <c r="L13" s="25"/>
    </row>
    <row r="14" spans="1:12">
      <c r="C14" s="27"/>
      <c r="F14" s="19"/>
      <c r="J14" s="25"/>
      <c r="K14" s="14"/>
      <c r="L14" s="25"/>
    </row>
    <row r="15" spans="1:12">
      <c r="A15" s="26" t="s">
        <v>105</v>
      </c>
      <c r="C15" s="27"/>
      <c r="F15" s="19"/>
      <c r="J15" s="25"/>
      <c r="K15" s="14"/>
      <c r="L15" s="25"/>
    </row>
    <row r="16" spans="1:12">
      <c r="C16" s="27"/>
      <c r="F16" s="19"/>
      <c r="J16" s="25"/>
      <c r="K16" s="14"/>
      <c r="L16" s="25"/>
    </row>
    <row r="17" spans="3:12">
      <c r="C17" s="27"/>
      <c r="F17" s="19"/>
      <c r="J17" s="25"/>
      <c r="K17" s="14"/>
      <c r="L17" s="25"/>
    </row>
    <row r="18" spans="3:12">
      <c r="C18" s="27"/>
      <c r="F18" s="19"/>
      <c r="J18" s="25"/>
      <c r="K18" s="14"/>
      <c r="L18" s="25"/>
    </row>
    <row r="19" spans="3:12">
      <c r="C19" s="27"/>
      <c r="F19" s="19"/>
      <c r="J19" s="25"/>
      <c r="K19" s="14"/>
    </row>
    <row r="20" spans="3:12">
      <c r="C20" s="27"/>
      <c r="F20" s="19"/>
      <c r="K20" s="14"/>
    </row>
    <row r="21" spans="3:12">
      <c r="C21" s="27"/>
      <c r="F21" s="19"/>
      <c r="K21" s="14"/>
    </row>
    <row r="22" spans="3:12">
      <c r="C22" s="27"/>
      <c r="F22" s="19"/>
      <c r="K22" s="14"/>
    </row>
    <row r="23" spans="3:12">
      <c r="C23" s="27"/>
      <c r="F23" s="19"/>
      <c r="K23" s="14"/>
    </row>
    <row r="24" spans="3:12">
      <c r="C24" s="27"/>
      <c r="F24" s="19"/>
      <c r="K24" s="14"/>
    </row>
    <row r="25" spans="3:12">
      <c r="C25" s="27"/>
      <c r="F25" s="19"/>
    </row>
    <row r="26" spans="3:12">
      <c r="C26" s="27"/>
      <c r="F26" s="19"/>
    </row>
    <row r="27" spans="3:12">
      <c r="C27" s="27"/>
      <c r="F27" s="19"/>
    </row>
    <row r="28" spans="3:12">
      <c r="C28" s="27"/>
      <c r="F28" s="19"/>
    </row>
    <row r="29" spans="3:12">
      <c r="C29" s="27"/>
      <c r="F29" s="19"/>
    </row>
    <row r="30" spans="3:12">
      <c r="C30" s="27"/>
      <c r="F30" s="19"/>
    </row>
    <row r="31" spans="3:12">
      <c r="C31" s="27"/>
      <c r="F31" s="19"/>
    </row>
    <row r="32" spans="3:12">
      <c r="C32" s="27"/>
      <c r="F32" s="19"/>
    </row>
    <row r="33" spans="3:6">
      <c r="C33" s="27"/>
      <c r="F33" s="19"/>
    </row>
    <row r="34" spans="3:6">
      <c r="C34" s="27"/>
      <c r="F34" s="19"/>
    </row>
    <row r="35" spans="3:6">
      <c r="C35" s="27"/>
      <c r="F35" s="19"/>
    </row>
    <row r="36" spans="3:6">
      <c r="C36" s="27"/>
      <c r="F36" s="19"/>
    </row>
    <row r="37" spans="3:6">
      <c r="C37" s="27"/>
      <c r="F37" s="19"/>
    </row>
    <row r="38" spans="3:6">
      <c r="C38" s="27"/>
      <c r="F38" s="19"/>
    </row>
    <row r="39" spans="3:6">
      <c r="C39" s="2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31.42578125" bestFit="1" customWidth="1"/>
    <col min="2" max="2" width="47.140625" style="2" customWidth="1"/>
    <col min="3" max="3" width="29.42578125" style="3" bestFit="1" customWidth="1"/>
    <col min="4" max="4" width="29.42578125" bestFit="1" customWidth="1"/>
    <col min="5" max="5" width="20" customWidth="1"/>
    <col min="6" max="6" width="22" bestFit="1" customWidth="1"/>
    <col min="7" max="7" width="24.5703125" customWidth="1"/>
    <col min="8" max="8" width="22.85546875" bestFit="1" customWidth="1"/>
    <col min="9" max="9" width="9.140625" style="2"/>
  </cols>
  <sheetData>
    <row r="1" spans="1:9">
      <c r="A1" s="4" t="s">
        <v>84</v>
      </c>
      <c r="B1" s="4" t="s">
        <v>85</v>
      </c>
      <c r="C1" s="9" t="s">
        <v>86</v>
      </c>
      <c r="D1" s="9" t="s">
        <v>88</v>
      </c>
      <c r="E1" s="9" t="s">
        <v>95</v>
      </c>
      <c r="F1" s="9" t="s">
        <v>89</v>
      </c>
      <c r="G1" s="9" t="s">
        <v>90</v>
      </c>
      <c r="H1" s="30" t="s">
        <v>91</v>
      </c>
      <c r="I1" s="31"/>
    </row>
    <row r="2" spans="1:9">
      <c r="A2" s="10" t="s">
        <v>6</v>
      </c>
      <c r="B2" s="3">
        <v>2987</v>
      </c>
      <c r="C2" s="3">
        <v>32</v>
      </c>
      <c r="D2" s="2">
        <v>22</v>
      </c>
      <c r="E2" s="19">
        <f>B2/I2</f>
        <v>0.89807576668671074</v>
      </c>
      <c r="F2" s="20">
        <f>C2/I3</f>
        <v>0.68085106382978722</v>
      </c>
      <c r="G2" s="20">
        <f>D2/I4</f>
        <v>0.16058394160583941</v>
      </c>
      <c r="H2" s="18" t="s">
        <v>92</v>
      </c>
      <c r="I2" s="2">
        <f>SUM(B2:B4)</f>
        <v>3326</v>
      </c>
    </row>
    <row r="3" spans="1:9">
      <c r="A3" s="10" t="s">
        <v>87</v>
      </c>
      <c r="B3" s="2">
        <v>276</v>
      </c>
      <c r="C3" s="3">
        <v>12</v>
      </c>
      <c r="D3" s="2">
        <v>70</v>
      </c>
      <c r="E3" s="19">
        <f>B3/I2</f>
        <v>8.298256163559832E-2</v>
      </c>
      <c r="F3" s="20">
        <f>C3/I3</f>
        <v>0.25531914893617019</v>
      </c>
      <c r="G3" s="20">
        <f>D3/I4</f>
        <v>0.51094890510948909</v>
      </c>
      <c r="H3" s="18" t="s">
        <v>93</v>
      </c>
      <c r="I3" s="3">
        <f>SUM(C2:C4)</f>
        <v>47</v>
      </c>
    </row>
    <row r="4" spans="1:9">
      <c r="A4" s="10" t="s">
        <v>3</v>
      </c>
      <c r="B4" s="2">
        <v>63</v>
      </c>
      <c r="C4" s="3">
        <v>3</v>
      </c>
      <c r="D4" s="2">
        <v>45</v>
      </c>
      <c r="E4" s="19">
        <f>B4/I2</f>
        <v>1.8941671677690921E-2</v>
      </c>
      <c r="F4" s="20">
        <f>C4/I3</f>
        <v>6.3829787234042548E-2</v>
      </c>
      <c r="G4" s="20">
        <f>D4/I4</f>
        <v>0.32846715328467152</v>
      </c>
      <c r="H4" s="18" t="s">
        <v>94</v>
      </c>
      <c r="I4" s="2">
        <f>SUM(D2:D4)</f>
        <v>137</v>
      </c>
    </row>
    <row r="5" spans="1:9">
      <c r="D5" s="3"/>
      <c r="E5" s="3"/>
      <c r="F5" s="12"/>
      <c r="G5" s="12"/>
      <c r="H5" s="14"/>
    </row>
    <row r="6" spans="1:9">
      <c r="A6" s="3"/>
      <c r="B6" s="12"/>
      <c r="C6" s="12"/>
      <c r="D6" s="14"/>
      <c r="E6" s="14"/>
      <c r="F6" s="2"/>
      <c r="G6" s="2"/>
      <c r="H6" s="2"/>
    </row>
    <row r="7" spans="1:9">
      <c r="A7" s="10" t="s">
        <v>112</v>
      </c>
      <c r="D7" s="3"/>
      <c r="E7" s="3"/>
      <c r="F7" s="12"/>
      <c r="G7" s="12"/>
      <c r="H7" s="14"/>
    </row>
    <row r="8" spans="1:9">
      <c r="A8" s="10"/>
      <c r="D8" s="3"/>
      <c r="E8" s="3"/>
      <c r="F8" s="12"/>
      <c r="G8" s="12"/>
      <c r="H8" s="14"/>
    </row>
    <row r="9" spans="1:9">
      <c r="A9" s="10"/>
      <c r="D9" s="3"/>
      <c r="E9" s="3"/>
      <c r="F9" s="12"/>
      <c r="G9" s="12"/>
      <c r="H9" s="14"/>
    </row>
    <row r="22" spans="1:9">
      <c r="A22" s="4" t="s">
        <v>96</v>
      </c>
      <c r="B22" s="4" t="s">
        <v>97</v>
      </c>
      <c r="C22" s="9" t="s">
        <v>98</v>
      </c>
      <c r="D22" s="4" t="s">
        <v>99</v>
      </c>
      <c r="E22" s="4" t="s">
        <v>100</v>
      </c>
      <c r="F22" s="29"/>
      <c r="G22" s="4" t="s">
        <v>101</v>
      </c>
      <c r="H22" s="32" t="s">
        <v>91</v>
      </c>
      <c r="I22" s="33"/>
    </row>
    <row r="23" spans="1:9">
      <c r="A23" s="2" t="s">
        <v>113</v>
      </c>
      <c r="B23" s="2">
        <v>63</v>
      </c>
      <c r="C23" s="2">
        <v>45</v>
      </c>
      <c r="D23" s="19">
        <f>I23/I27</f>
        <v>0.18948824343015214</v>
      </c>
      <c r="E23" s="19">
        <f t="shared" ref="E23:E37" si="0">C23/$I$27</f>
        <v>6.2240663900414939E-2</v>
      </c>
      <c r="F23" s="19"/>
      <c r="G23" s="25" t="s">
        <v>111</v>
      </c>
      <c r="H23" s="21" t="s">
        <v>107</v>
      </c>
      <c r="I23" s="22">
        <f>SUM(C23:C25)</f>
        <v>137</v>
      </c>
    </row>
    <row r="24" spans="1:9">
      <c r="A24" s="2" t="s">
        <v>114</v>
      </c>
      <c r="B24" s="2">
        <v>276</v>
      </c>
      <c r="C24" s="2">
        <v>70</v>
      </c>
      <c r="D24" s="19">
        <f>I24/I27</f>
        <v>0.11341632088520055</v>
      </c>
      <c r="E24" s="19">
        <f t="shared" si="0"/>
        <v>9.6818810511756573E-2</v>
      </c>
      <c r="F24" s="19"/>
      <c r="H24" s="21" t="s">
        <v>108</v>
      </c>
      <c r="I24" s="22">
        <f>SUM(C26:C27)</f>
        <v>82</v>
      </c>
    </row>
    <row r="25" spans="1:9">
      <c r="A25" s="2" t="s">
        <v>115</v>
      </c>
      <c r="B25" s="3">
        <v>2987</v>
      </c>
      <c r="C25" s="2">
        <v>22</v>
      </c>
      <c r="D25" s="19">
        <f>I25/I27</f>
        <v>0.69709543568464727</v>
      </c>
      <c r="E25" s="19">
        <f t="shared" si="0"/>
        <v>3.0428769017980636E-2</v>
      </c>
      <c r="F25" s="19"/>
      <c r="H25" s="21" t="s">
        <v>109</v>
      </c>
      <c r="I25" s="22">
        <f>SUM(C28:C37)</f>
        <v>504</v>
      </c>
    </row>
    <row r="26" spans="1:9">
      <c r="A26" s="2" t="s">
        <v>58</v>
      </c>
      <c r="B26" s="2" t="s">
        <v>59</v>
      </c>
      <c r="C26" s="2">
        <v>31</v>
      </c>
      <c r="D26" s="2"/>
      <c r="E26" s="19">
        <f t="shared" si="0"/>
        <v>4.2876901798063624E-2</v>
      </c>
      <c r="F26" s="19"/>
    </row>
    <row r="27" spans="1:9">
      <c r="A27" s="2" t="s">
        <v>58</v>
      </c>
      <c r="B27" s="2" t="s">
        <v>61</v>
      </c>
      <c r="C27" s="2">
        <v>51</v>
      </c>
      <c r="D27" s="2"/>
      <c r="E27" s="19">
        <f t="shared" si="0"/>
        <v>7.0539419087136929E-2</v>
      </c>
      <c r="F27" s="19"/>
      <c r="H27" s="23" t="s">
        <v>110</v>
      </c>
      <c r="I27" s="24">
        <f>SUM(C23:C38)</f>
        <v>723</v>
      </c>
    </row>
    <row r="28" spans="1:9">
      <c r="A28" s="2" t="s">
        <v>63</v>
      </c>
      <c r="B28" s="2" t="s">
        <v>64</v>
      </c>
      <c r="C28" s="2">
        <v>24</v>
      </c>
      <c r="D28" s="2"/>
      <c r="E28" s="19">
        <f t="shared" si="0"/>
        <v>3.3195020746887967E-2</v>
      </c>
      <c r="F28" s="19"/>
      <c r="G28" s="19">
        <f t="shared" ref="G28:G37" si="1">C28/$I$25</f>
        <v>4.7619047619047616E-2</v>
      </c>
      <c r="H28" s="2"/>
      <c r="I28"/>
    </row>
    <row r="29" spans="1:9">
      <c r="A29" s="2" t="s">
        <v>63</v>
      </c>
      <c r="B29" s="2" t="s">
        <v>66</v>
      </c>
      <c r="C29" s="2">
        <v>141</v>
      </c>
      <c r="D29" s="2"/>
      <c r="E29" s="19">
        <f t="shared" si="0"/>
        <v>0.19502074688796681</v>
      </c>
      <c r="F29" s="19"/>
      <c r="G29" s="19">
        <f t="shared" si="1"/>
        <v>0.27976190476190477</v>
      </c>
      <c r="H29" s="2"/>
      <c r="I29"/>
    </row>
    <row r="30" spans="1:9">
      <c r="A30" s="2" t="s">
        <v>63</v>
      </c>
      <c r="B30" s="2" t="s">
        <v>68</v>
      </c>
      <c r="C30" s="2">
        <v>13</v>
      </c>
      <c r="D30" s="2"/>
      <c r="E30" s="19">
        <f t="shared" si="0"/>
        <v>1.7980636237897647E-2</v>
      </c>
      <c r="F30" s="19"/>
      <c r="G30" s="19">
        <f t="shared" si="1"/>
        <v>2.5793650793650792E-2</v>
      </c>
      <c r="H30" s="2"/>
      <c r="I30"/>
    </row>
    <row r="31" spans="1:9">
      <c r="A31" s="2" t="s">
        <v>63</v>
      </c>
      <c r="B31" s="2" t="s">
        <v>70</v>
      </c>
      <c r="C31" s="2">
        <v>37</v>
      </c>
      <c r="D31" s="2"/>
      <c r="E31" s="19">
        <f t="shared" si="0"/>
        <v>5.1175656984785614E-2</v>
      </c>
      <c r="F31" s="19"/>
      <c r="G31" s="19">
        <f t="shared" si="1"/>
        <v>7.3412698412698416E-2</v>
      </c>
      <c r="H31" s="2"/>
      <c r="I31"/>
    </row>
    <row r="32" spans="1:9">
      <c r="A32" s="2" t="s">
        <v>63</v>
      </c>
      <c r="B32" s="2" t="s">
        <v>73</v>
      </c>
      <c r="C32" s="2">
        <v>29</v>
      </c>
      <c r="D32" s="2"/>
      <c r="E32" s="19">
        <f t="shared" si="0"/>
        <v>4.0110650069156296E-2</v>
      </c>
      <c r="F32" s="19"/>
      <c r="G32" s="19">
        <f t="shared" si="1"/>
        <v>5.7539682539682536E-2</v>
      </c>
      <c r="H32" s="2"/>
      <c r="I32"/>
    </row>
    <row r="33" spans="1:9">
      <c r="A33" s="2" t="s">
        <v>63</v>
      </c>
      <c r="B33" s="2" t="s">
        <v>74</v>
      </c>
      <c r="C33" s="2">
        <v>16</v>
      </c>
      <c r="D33" s="2"/>
      <c r="E33" s="19">
        <f t="shared" si="0"/>
        <v>2.2130013831258646E-2</v>
      </c>
      <c r="F33" s="19"/>
      <c r="G33" s="19">
        <f t="shared" si="1"/>
        <v>3.1746031746031744E-2</v>
      </c>
      <c r="H33" s="2"/>
      <c r="I33"/>
    </row>
    <row r="34" spans="1:9">
      <c r="A34" s="2" t="s">
        <v>63</v>
      </c>
      <c r="B34" s="2" t="s">
        <v>76</v>
      </c>
      <c r="C34" s="2">
        <v>7</v>
      </c>
      <c r="D34" s="2"/>
      <c r="E34" s="19">
        <f t="shared" si="0"/>
        <v>9.6818810511756573E-3</v>
      </c>
      <c r="F34" s="19"/>
      <c r="G34" s="19">
        <f t="shared" si="1"/>
        <v>1.3888888888888888E-2</v>
      </c>
      <c r="H34" s="2"/>
      <c r="I34"/>
    </row>
    <row r="35" spans="1:9">
      <c r="A35" s="2" t="s">
        <v>63</v>
      </c>
      <c r="B35" s="2" t="s">
        <v>78</v>
      </c>
      <c r="C35" s="2">
        <v>3</v>
      </c>
      <c r="D35" s="2"/>
      <c r="E35" s="19">
        <f t="shared" si="0"/>
        <v>4.1493775933609959E-3</v>
      </c>
      <c r="F35" s="19"/>
      <c r="G35" s="19">
        <f t="shared" si="1"/>
        <v>5.9523809523809521E-3</v>
      </c>
      <c r="H35" s="2"/>
      <c r="I35"/>
    </row>
    <row r="36" spans="1:9">
      <c r="A36" s="2" t="s">
        <v>63</v>
      </c>
      <c r="B36" s="2" t="s">
        <v>80</v>
      </c>
      <c r="C36" s="2">
        <v>27</v>
      </c>
      <c r="D36" s="2"/>
      <c r="E36" s="19">
        <f t="shared" si="0"/>
        <v>3.7344398340248962E-2</v>
      </c>
      <c r="F36" s="19"/>
      <c r="G36" s="19">
        <f t="shared" si="1"/>
        <v>5.3571428571428568E-2</v>
      </c>
      <c r="H36" s="2"/>
      <c r="I36"/>
    </row>
    <row r="37" spans="1:9">
      <c r="A37" s="2" t="s">
        <v>63</v>
      </c>
      <c r="B37" s="2" t="s">
        <v>82</v>
      </c>
      <c r="C37" s="2">
        <v>207</v>
      </c>
      <c r="D37" s="2"/>
      <c r="E37" s="19">
        <f t="shared" si="0"/>
        <v>0.2863070539419087</v>
      </c>
      <c r="F37" s="19"/>
      <c r="G37" s="19">
        <f t="shared" si="1"/>
        <v>0.4107142857142857</v>
      </c>
      <c r="H37" s="2"/>
      <c r="I37"/>
    </row>
    <row r="38" spans="1:9">
      <c r="D38" s="2"/>
      <c r="E38" s="19"/>
      <c r="G38" s="2"/>
      <c r="I38"/>
    </row>
    <row r="39" spans="1:9">
      <c r="A39" s="25" t="s">
        <v>112</v>
      </c>
      <c r="D39" s="2"/>
      <c r="E39" s="19"/>
      <c r="G39" s="2"/>
      <c r="I39"/>
    </row>
    <row r="40" spans="1:9">
      <c r="F40" s="2"/>
      <c r="G40" s="19"/>
    </row>
    <row r="41" spans="1:9">
      <c r="F41" s="2"/>
      <c r="G41" s="19"/>
    </row>
    <row r="42" spans="1:9">
      <c r="A42" s="26" t="s">
        <v>105</v>
      </c>
      <c r="F42" s="2"/>
      <c r="G42" s="19"/>
    </row>
    <row r="43" spans="1:9">
      <c r="F43" s="2"/>
      <c r="G43" s="19"/>
    </row>
  </sheetData>
  <sortState ref="A23:G39">
    <sortCondition descending="1" ref="B2:B9"/>
  </sortState>
  <mergeCells count="2">
    <mergeCell ref="H1:I1"/>
    <mergeCell ref="H22:I22"/>
  </mergeCells>
  <pageMargins left="0.7" right="0.7" top="0.75" bottom="0.75" header="0.3" footer="0.3"/>
  <pageSetup orientation="portrait" verticalDpi="0" r:id="rId1"/>
  <ignoredErrors>
    <ignoredError sqref="I23:I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Keyword Research Process</vt:lpstr>
      <vt:lpstr>RESEARCH</vt:lpstr>
      <vt:lpstr>AIM</vt:lpstr>
      <vt:lpstr>ANALYZE</vt:lpstr>
      <vt:lpstr>ADJUST</vt:lpstr>
    </vt:vector>
  </TitlesOfParts>
  <Company>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Andy</cp:lastModifiedBy>
  <dcterms:created xsi:type="dcterms:W3CDTF">2011-05-24T13:36:07Z</dcterms:created>
  <dcterms:modified xsi:type="dcterms:W3CDTF">2012-02-05T01:53:01Z</dcterms:modified>
</cp:coreProperties>
</file>